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<sst xmlns="http://schemas.openxmlformats.org/spreadsheetml/2006/main" count="44" uniqueCount="42">
  <si>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ANNEX</t>
  </si>
  <si>
    <t>Haverfordwest Town Council</t>
  </si>
  <si>
    <t>Plan</t>
  </si>
  <si>
    <t xml:space="preserve"> Actual </t>
  </si>
  <si>
    <t>REVENUE ACCOUNT</t>
  </si>
  <si>
    <t>Annual Spending</t>
  </si>
  <si>
    <t>Annual Spending  Old Wool Market</t>
  </si>
  <si>
    <t>Rechargeable Work</t>
  </si>
  <si>
    <t>Cemeteries Contract etc.</t>
  </si>
  <si>
    <t>Town Improvements</t>
  </si>
  <si>
    <t>Elections</t>
  </si>
  <si>
    <t>Library Funding</t>
  </si>
  <si>
    <t>Contingency</t>
  </si>
  <si>
    <t>less  Income Sources</t>
  </si>
  <si>
    <t>Cemeteries</t>
  </si>
  <si>
    <t>Pavilion</t>
  </si>
  <si>
    <t>Picton Centre</t>
  </si>
  <si>
    <t>Bank Interest</t>
  </si>
  <si>
    <t>Other Sources</t>
  </si>
  <si>
    <t>New  - Community Gardens</t>
  </si>
  <si>
    <t>Net Spending</t>
  </si>
  <si>
    <t>FUNDED</t>
  </si>
  <si>
    <t>Precept</t>
  </si>
  <si>
    <t>General Reserve</t>
  </si>
  <si>
    <t>Reserves Analysis</t>
  </si>
  <si>
    <t xml:space="preserve"> B/d </t>
  </si>
  <si>
    <t>Movement</t>
  </si>
  <si>
    <t xml:space="preserve"> C/d </t>
  </si>
  <si>
    <t>General</t>
  </si>
  <si>
    <t>Earmarked</t>
  </si>
  <si>
    <t>Town Band</t>
  </si>
  <si>
    <t>Civic Regalia</t>
  </si>
  <si>
    <t>Sheriff</t>
  </si>
  <si>
    <t>New Offices</t>
  </si>
  <si>
    <t>2022 2023</t>
  </si>
  <si>
    <t>CAPITAL ACCOUNT</t>
  </si>
  <si>
    <t>Section 137  Donations</t>
  </si>
  <si>
    <t>Community Garden</t>
  </si>
  <si>
    <t>Earmarked reserves (net)</t>
  </si>
  <si>
    <t>BWS  23 Aug. 2023</t>
  </si>
  <si>
    <t>New  - Coronation Parties May 2023</t>
  </si>
  <si>
    <t>Old Wool Market purchase price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</si>
</sst>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44" fontId="0" fillId="0" borderId="0" xfId="0" applyNumberFormat="1" applyAlignment="1">
      <alignment/>
    </xf>
    <xf numFmtId="44" fontId="36" fillId="0" borderId="0" xfId="0" applyNumberFormat="1" applyFont="1" applyAlignment="1">
      <alignment/>
    </xf>
    <xf numFmtId="44" fontId="35" fillId="0" borderId="10" xfId="0" applyNumberFormat="1" applyFont="1" applyBorder="1" applyAlignment="1">
      <alignment/>
    </xf>
    <xf numFmtId="44" fontId="35" fillId="0" borderId="11" xfId="0" applyNumberFormat="1" applyFont="1" applyBorder="1" applyAlignment="1">
      <alignment/>
    </xf>
    <xf numFmtId="44" fontId="38" fillId="0" borderId="12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4" fontId="35" fillId="0" borderId="0" xfId="0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44" fontId="35" fillId="0" borderId="17" xfId="0" applyNumberFormat="1" applyFont="1" applyBorder="1" applyAlignment="1">
      <alignment/>
    </xf>
    <xf numFmtId="0" fontId="35" fillId="0" borderId="16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17" xfId="0" applyNumberFormat="1" applyBorder="1" applyAlignment="1">
      <alignment/>
    </xf>
    <xf numFmtId="44" fontId="36" fillId="0" borderId="0" xfId="0" applyNumberFormat="1" applyFont="1" applyBorder="1" applyAlignment="1">
      <alignment/>
    </xf>
    <xf numFmtId="44" fontId="2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4" fontId="35" fillId="0" borderId="19" xfId="0" applyNumberFormat="1" applyFont="1" applyBorder="1" applyAlignment="1">
      <alignment/>
    </xf>
    <xf numFmtId="44" fontId="38" fillId="0" borderId="19" xfId="0" applyNumberFormat="1" applyFont="1" applyBorder="1" applyAlignment="1">
      <alignment/>
    </xf>
    <xf numFmtId="44" fontId="35" fillId="0" borderId="20" xfId="0" applyNumberFormat="1" applyFont="1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2.57421875" style="0" bestFit="1" customWidth="1"/>
    <col min="2" max="2" width="12.57421875" style="0" bestFit="1" customWidth="1"/>
    <col min="3" max="4" width="12.57421875" style="0" customWidth="1"/>
    <col min="6" max="6" width="12.57421875" style="0" bestFit="1" customWidth="1"/>
  </cols>
  <sheetData>
    <row r="1" ht="14.25">
      <c r="D1" s="3" t="s">
        <v>0</v>
      </c>
    </row>
    <row r="2" spans="1:4" ht="15">
      <c r="A2" s="2" t="s">
        <v>1</v>
      </c>
      <c r="B2" s="2" t="s">
        <v>34</v>
      </c>
      <c r="C2" s="4" t="s">
        <v>2</v>
      </c>
      <c r="D2" s="4" t="s">
        <v>3</v>
      </c>
    </row>
    <row r="3" spans="1:4" ht="14.25">
      <c r="A3" s="1" t="s">
        <v>4</v>
      </c>
      <c r="C3" s="5"/>
      <c r="D3" s="5"/>
    </row>
    <row r="4" spans="1:4" ht="14.25">
      <c r="A4" t="s">
        <v>5</v>
      </c>
      <c r="C4" s="5">
        <f>498872-C5-C6-C7-C8-C9-C10-C11-C12</f>
        <v>252697</v>
      </c>
      <c r="D4" s="5">
        <f>595456.68-D5-D6-D7-D8-D9-D12-D14</f>
        <v>184674.98000000004</v>
      </c>
    </row>
    <row r="5" spans="1:4" ht="14.25">
      <c r="A5" t="s">
        <v>6</v>
      </c>
      <c r="C5" s="5">
        <v>57100</v>
      </c>
      <c r="D5" s="5">
        <f>290836.65-D14</f>
        <v>40836.65000000002</v>
      </c>
    </row>
    <row r="6" spans="1:4" ht="14.25">
      <c r="A6" t="s">
        <v>7</v>
      </c>
      <c r="C6" s="5">
        <v>5000</v>
      </c>
      <c r="D6" s="5">
        <v>10951.89</v>
      </c>
    </row>
    <row r="7" spans="1:4" ht="14.25">
      <c r="A7" t="s">
        <v>8</v>
      </c>
      <c r="C7" s="5">
        <v>29210</v>
      </c>
      <c r="D7" s="5">
        <v>3886.5</v>
      </c>
    </row>
    <row r="8" spans="1:4" ht="14.25">
      <c r="A8" t="s">
        <v>9</v>
      </c>
      <c r="C8" s="5">
        <v>70750</v>
      </c>
      <c r="D8" s="5">
        <v>45316.42</v>
      </c>
    </row>
    <row r="9" spans="1:4" ht="14.25">
      <c r="A9" t="s">
        <v>36</v>
      </c>
      <c r="C9" s="5">
        <v>20000</v>
      </c>
      <c r="D9" s="5">
        <v>59679.54</v>
      </c>
    </row>
    <row r="10" spans="1:4" ht="14.25">
      <c r="A10" t="s">
        <v>10</v>
      </c>
      <c r="C10" s="5">
        <v>50447</v>
      </c>
      <c r="D10" s="5">
        <v>0</v>
      </c>
    </row>
    <row r="11" spans="1:4" ht="14.25">
      <c r="A11" t="s">
        <v>11</v>
      </c>
      <c r="C11" s="5">
        <v>13318</v>
      </c>
      <c r="D11" s="5">
        <v>0</v>
      </c>
    </row>
    <row r="12" spans="1:4" ht="14.25">
      <c r="A12" t="s">
        <v>12</v>
      </c>
      <c r="C12" s="5">
        <v>350</v>
      </c>
      <c r="D12" s="5">
        <v>110.7</v>
      </c>
    </row>
    <row r="13" spans="1:4" ht="14.25">
      <c r="A13" s="1" t="s">
        <v>35</v>
      </c>
      <c r="C13" s="5"/>
      <c r="D13" s="5"/>
    </row>
    <row r="14" spans="1:4" ht="14.25">
      <c r="A14" t="s">
        <v>41</v>
      </c>
      <c r="C14" s="5">
        <v>0</v>
      </c>
      <c r="D14" s="5">
        <v>250000</v>
      </c>
    </row>
    <row r="15" spans="3:4" ht="14.25">
      <c r="C15" s="7">
        <f>SUM(C4:C14)</f>
        <v>498872</v>
      </c>
      <c r="D15" s="7">
        <f>SUM(D4:D14)</f>
        <v>595456.68</v>
      </c>
    </row>
    <row r="16" spans="1:4" ht="14.25">
      <c r="A16" t="s">
        <v>13</v>
      </c>
      <c r="D16" s="5"/>
    </row>
    <row r="17" spans="1:4" ht="14.25">
      <c r="A17" t="s">
        <v>14</v>
      </c>
      <c r="C17" s="6">
        <v>-2000</v>
      </c>
      <c r="D17" s="6">
        <v>-4850</v>
      </c>
    </row>
    <row r="18" spans="1:4" ht="14.25">
      <c r="A18" t="s">
        <v>15</v>
      </c>
      <c r="C18" s="6">
        <v>-400</v>
      </c>
      <c r="D18" s="6">
        <v>-788</v>
      </c>
    </row>
    <row r="19" spans="1:4" ht="14.25">
      <c r="A19" t="s">
        <v>16</v>
      </c>
      <c r="C19" s="6">
        <v>-17500</v>
      </c>
      <c r="D19" s="6">
        <v>-35821.18</v>
      </c>
    </row>
    <row r="20" spans="1:4" ht="14.25">
      <c r="A20" t="s">
        <v>7</v>
      </c>
      <c r="C20" s="6">
        <v>-5000</v>
      </c>
      <c r="D20" s="6">
        <v>-10932.09</v>
      </c>
    </row>
    <row r="21" spans="1:4" ht="14.25">
      <c r="A21" t="s">
        <v>17</v>
      </c>
      <c r="C21" s="6">
        <v>-123</v>
      </c>
      <c r="D21" s="6">
        <v>-1142.34</v>
      </c>
    </row>
    <row r="22" spans="1:4" ht="14.25">
      <c r="A22" t="s">
        <v>18</v>
      </c>
      <c r="C22" s="6">
        <f>-2500-1000</f>
        <v>-3500</v>
      </c>
      <c r="D22" s="6">
        <f>-2500-312.9-1350</f>
        <v>-4162.9</v>
      </c>
    </row>
    <row r="23" spans="1:4" ht="14.25">
      <c r="A23" t="s">
        <v>19</v>
      </c>
      <c r="C23" s="6">
        <v>-25000</v>
      </c>
      <c r="D23" s="6"/>
    </row>
    <row r="24" spans="1:4" ht="14.25">
      <c r="A24" t="s">
        <v>40</v>
      </c>
      <c r="C24" s="6"/>
      <c r="D24" s="6">
        <v>-9900</v>
      </c>
    </row>
    <row r="25" spans="3:4" ht="15" thickBot="1">
      <c r="C25" s="9">
        <f>SUM(C17:C23)</f>
        <v>-53523</v>
      </c>
      <c r="D25" s="9">
        <f>SUM(D17:D24)</f>
        <v>-67596.51000000001</v>
      </c>
    </row>
    <row r="26" spans="1:4" ht="15" thickBot="1">
      <c r="A26" s="1" t="s">
        <v>20</v>
      </c>
      <c r="C26" s="8">
        <f>C15+C25</f>
        <v>445349</v>
      </c>
      <c r="D26" s="8">
        <f>D15+D25</f>
        <v>527860.17</v>
      </c>
    </row>
    <row r="27" ht="14.25">
      <c r="D27" s="5"/>
    </row>
    <row r="28" spans="1:4" ht="14.25">
      <c r="A28" s="1" t="s">
        <v>21</v>
      </c>
      <c r="D28" s="5"/>
    </row>
    <row r="29" spans="1:6" ht="14.25">
      <c r="A29" t="s">
        <v>22</v>
      </c>
      <c r="C29" s="5">
        <v>370000</v>
      </c>
      <c r="D29" s="5">
        <v>370240</v>
      </c>
      <c r="F29" s="5"/>
    </row>
    <row r="30" spans="1:4" ht="14.25">
      <c r="A30" t="s">
        <v>23</v>
      </c>
      <c r="C30" s="5">
        <v>24902</v>
      </c>
      <c r="D30" s="5">
        <v>132022.53</v>
      </c>
    </row>
    <row r="31" spans="1:4" ht="15" thickBot="1">
      <c r="A31" t="s">
        <v>38</v>
      </c>
      <c r="C31" s="5">
        <v>50447</v>
      </c>
      <c r="D31" s="5">
        <v>25597.64</v>
      </c>
    </row>
    <row r="32" spans="3:4" ht="15" thickBot="1">
      <c r="C32" s="8">
        <f>SUM(C29:C31)</f>
        <v>445349</v>
      </c>
      <c r="D32" s="8">
        <f>SUM(D29:D31)</f>
        <v>527860.17</v>
      </c>
    </row>
    <row r="34" spans="1:4" ht="14.25">
      <c r="A34" s="10" t="s">
        <v>24</v>
      </c>
      <c r="B34" s="11" t="s">
        <v>25</v>
      </c>
      <c r="C34" s="11" t="s">
        <v>26</v>
      </c>
      <c r="D34" s="12" t="s">
        <v>27</v>
      </c>
    </row>
    <row r="35" spans="1:4" ht="14.25">
      <c r="A35" s="13" t="s">
        <v>28</v>
      </c>
      <c r="B35" s="14">
        <v>245929.7</v>
      </c>
      <c r="C35" s="15">
        <f>D35-B35</f>
        <v>-132022.53000000003</v>
      </c>
      <c r="D35" s="16">
        <v>113907.17</v>
      </c>
    </row>
    <row r="36" spans="1:4" ht="14.25">
      <c r="A36" s="17" t="s">
        <v>29</v>
      </c>
      <c r="B36" s="18"/>
      <c r="C36" s="18"/>
      <c r="D36" s="19"/>
    </row>
    <row r="37" spans="1:4" ht="14.25">
      <c r="A37" s="13" t="s">
        <v>30</v>
      </c>
      <c r="B37" s="18">
        <v>2477.34</v>
      </c>
      <c r="C37" s="18">
        <v>0</v>
      </c>
      <c r="D37" s="19">
        <f aca="true" t="shared" si="0" ref="D37:D42">B37+C37</f>
        <v>2477.34</v>
      </c>
    </row>
    <row r="38" spans="1:4" ht="14.25">
      <c r="A38" s="13" t="s">
        <v>31</v>
      </c>
      <c r="B38" s="18">
        <v>1900</v>
      </c>
      <c r="C38" s="18">
        <v>0</v>
      </c>
      <c r="D38" s="19">
        <f t="shared" si="0"/>
        <v>1900</v>
      </c>
    </row>
    <row r="39" spans="1:4" ht="14.25">
      <c r="A39" s="13" t="s">
        <v>32</v>
      </c>
      <c r="B39" s="18">
        <v>2305.9</v>
      </c>
      <c r="C39" s="18">
        <v>0</v>
      </c>
      <c r="D39" s="19">
        <f t="shared" si="0"/>
        <v>2305.9</v>
      </c>
    </row>
    <row r="40" spans="1:4" ht="14.25">
      <c r="A40" s="13" t="s">
        <v>33</v>
      </c>
      <c r="B40" s="18">
        <v>90500</v>
      </c>
      <c r="C40" s="18">
        <v>0</v>
      </c>
      <c r="D40" s="19">
        <f t="shared" si="0"/>
        <v>90500</v>
      </c>
    </row>
    <row r="41" spans="1:4" ht="14.25">
      <c r="A41" s="13" t="s">
        <v>10</v>
      </c>
      <c r="B41" s="18">
        <v>50447.64</v>
      </c>
      <c r="C41" s="20">
        <v>-50447.64</v>
      </c>
      <c r="D41" s="19">
        <f t="shared" si="0"/>
        <v>0</v>
      </c>
    </row>
    <row r="42" spans="1:4" ht="14.25">
      <c r="A42" s="13" t="s">
        <v>37</v>
      </c>
      <c r="B42" s="18">
        <v>0</v>
      </c>
      <c r="C42" s="21">
        <v>24850</v>
      </c>
      <c r="D42" s="19">
        <f t="shared" si="0"/>
        <v>24850</v>
      </c>
    </row>
    <row r="43" spans="1:4" ht="15" thickBot="1">
      <c r="A43" s="13"/>
      <c r="B43" s="14">
        <f>SUM(B37:B42)</f>
        <v>147630.88</v>
      </c>
      <c r="C43" s="15">
        <f>SUM(C37:C42)</f>
        <v>-25597.64</v>
      </c>
      <c r="D43" s="16">
        <f>SUM(D37:D42)</f>
        <v>122033.24</v>
      </c>
    </row>
    <row r="44" spans="1:4" ht="14.25">
      <c r="A44" s="22"/>
      <c r="B44" s="23">
        <f>B35+B43</f>
        <v>393560.58</v>
      </c>
      <c r="C44" s="24">
        <f>C35+C43</f>
        <v>-157620.17000000004</v>
      </c>
      <c r="D44" s="25">
        <f>D35+D43</f>
        <v>235940.41</v>
      </c>
    </row>
    <row r="45" ht="14.25">
      <c r="A45" s="26" t="s">
        <v>39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Juliet</cp:lastModifiedBy>
  <cp:lastPrinted>2023-08-23T15:00:52Z</cp:lastPrinted>
  <dcterms:created xsi:type="dcterms:W3CDTF">2023-08-23T13:51:15Z</dcterms:created>
  <dcterms:modified xsi:type="dcterms:W3CDTF">2023-08-25T08:35:19Z</dcterms:modified>
  <cp:category/>
  <cp:version/>
  <cp:contentType/>
  <cp:contentStatus/>
</cp:coreProperties>
</file>